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l№1" sheetId="1" r:id="rId1"/>
  </sheets>
  <definedNames>
    <definedName name="_xlnm.Print_Area" localSheetId="0">'Pril№1'!$A$1:$K$64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<sst xmlns="http://schemas.openxmlformats.org/spreadsheetml/2006/main" count="130" uniqueCount="106">
  <si>
    <t>§§</t>
  </si>
  <si>
    <t>държавни</t>
  </si>
  <si>
    <t>общински</t>
  </si>
  <si>
    <t>2.НЕДАНЪЧНИ ПРИХОДИ</t>
  </si>
  <si>
    <t>Наименование на параграфи 
и подпараграфи</t>
  </si>
  <si>
    <t>х</t>
  </si>
  <si>
    <t>61-00</t>
  </si>
  <si>
    <t>13-00</t>
  </si>
  <si>
    <t>20-00</t>
  </si>
  <si>
    <t>24-00</t>
  </si>
  <si>
    <t>27-00</t>
  </si>
  <si>
    <t>28-00</t>
  </si>
  <si>
    <t>36-00</t>
  </si>
  <si>
    <t>37-00</t>
  </si>
  <si>
    <t>40-00</t>
  </si>
  <si>
    <t>45-00</t>
  </si>
  <si>
    <t>31-11</t>
  </si>
  <si>
    <t>31-13</t>
  </si>
  <si>
    <t>27-07</t>
  </si>
  <si>
    <t>31-12</t>
  </si>
  <si>
    <t>ІІІ.ТРАНСФЕРИ</t>
  </si>
  <si>
    <t>x</t>
  </si>
  <si>
    <t>Актуализиран
 план
 2008</t>
  </si>
  <si>
    <t>01-03</t>
  </si>
  <si>
    <t>31-28</t>
  </si>
  <si>
    <t>83-00</t>
  </si>
  <si>
    <t>95-01</t>
  </si>
  <si>
    <t>31-18</t>
  </si>
  <si>
    <t>41-00</t>
  </si>
  <si>
    <t>31-20</t>
  </si>
  <si>
    <t>62-00</t>
  </si>
  <si>
    <t>ВСИЧКО НЕДАНЪЧНИ ПРИХОДИ</t>
  </si>
  <si>
    <t>76-00</t>
  </si>
  <si>
    <t>в т.ч. такса битови отпадъци</t>
  </si>
  <si>
    <t>Актуализиран
 план към 
 2010</t>
  </si>
  <si>
    <t>93-00</t>
  </si>
  <si>
    <t>І.ИМУЩЕСТВЕНИ ДАНЪЦИ И НЕДАНЪЧНИ ПРИХОДИ</t>
  </si>
  <si>
    <t>Приложение №1</t>
  </si>
  <si>
    <t>Първоначален
план 
2012 г.</t>
  </si>
  <si>
    <t>1.ИМУЩЕСТВЕНИ И ДРУГИ ДАНЪЦИ</t>
  </si>
  <si>
    <t>1.1.Окончателен годишен /патентен/ данък</t>
  </si>
  <si>
    <t>1.2.Имущестеви и други местни данъци</t>
  </si>
  <si>
    <t>ВСИЧКО ИМУЩЕСТВЕНИ И ДРУГИ ДАНЪЦИ</t>
  </si>
  <si>
    <t>2.1.Приходи и доходи от собственост</t>
  </si>
  <si>
    <t>2.2.Общински такси</t>
  </si>
  <si>
    <t>2.3.Глоби, санкции и наказателни лихви</t>
  </si>
  <si>
    <t>2.4.Други неданъчни приходи</t>
  </si>
  <si>
    <t>2.5.Внесен ДДС и други данъци върху продажбите</t>
  </si>
  <si>
    <t>2.6.Постъпления от продажби на нефинансови активи</t>
  </si>
  <si>
    <t>2.7.Приходи от концесии</t>
  </si>
  <si>
    <t>ВСИЧКО ПРИХОДИ /1+2/</t>
  </si>
  <si>
    <t>ІІ.ВЗАИМООТНОШЕНИЯ С ЦЕНТРАЛНИЯ БЮДЖЕТ</t>
  </si>
  <si>
    <t>1.ПОЛУЧЕНИ СУБСИДИИ И ТРАНСФЕРИ ОТ ЦБ</t>
  </si>
  <si>
    <t>1.1.Обща допълваща субсидия</t>
  </si>
  <si>
    <t>1.2.Обща изравнителна субсидия</t>
  </si>
  <si>
    <t>1.4.Получени целеви трансфери</t>
  </si>
  <si>
    <t>1.5.Получени целеви трансфери</t>
  </si>
  <si>
    <t>1.6.Възстановени трансфери и субсиди</t>
  </si>
  <si>
    <t>ВСИЧКО ВЗАИМООТНОШЕНИЯ С ЦБ</t>
  </si>
  <si>
    <t>1.3.Субсидия капиталови разходи</t>
  </si>
  <si>
    <t>1. ТРАНСФЕРИ МЕЖДУ БЮДЖЕТНИ СМЕТКИ</t>
  </si>
  <si>
    <t>2. ТРАНСФЕРИ МЕЖДУ БЮДЖЕТНИ И ИЗВЪНБЮДЖЕТНИ
 СМЕТКИ</t>
  </si>
  <si>
    <t>2.1.Предоставени трансфери</t>
  </si>
  <si>
    <t>ВСИЧКО ТРАНСФЕРИ /1+2/</t>
  </si>
  <si>
    <t>61-02</t>
  </si>
  <si>
    <t>62-02</t>
  </si>
  <si>
    <t>ІV.ВРЕМЕННИ БЕЗЛИХВЕНИ ЗАЕМИ</t>
  </si>
  <si>
    <t>1.ВРЕМЕННИ БЕЗЛИХВЕНИ ЗАЕМИ МЕЖДУ БЮДЖЕТНИ И ИЗВЪНБЮДЖЕТНИ СМЕТКИ</t>
  </si>
  <si>
    <t>1.1.Получени заеми</t>
  </si>
  <si>
    <t>ВСИЧКО БЕЗЛИХВЕНИ ЗАЕМИ</t>
  </si>
  <si>
    <t>ВСИЧКО ПРИХОДИ /І+ІІ+ІІІ+ІV/</t>
  </si>
  <si>
    <t xml:space="preserve">V.ОПЕРАЦИИ С ФИНАНСОВИ АКТИВИ И ПАСИВИ </t>
  </si>
  <si>
    <t xml:space="preserve">   Всичко  държавни    и  общински             в т.ч.</t>
  </si>
  <si>
    <t>ВСИЧКО ПРИХОДИ /І+ІІ+ІІІ+ІV+V/</t>
  </si>
  <si>
    <t>2.8.Помощи, дарения и други суми</t>
  </si>
  <si>
    <t>76-01</t>
  </si>
  <si>
    <t>83-22</t>
  </si>
  <si>
    <t>93-20</t>
  </si>
  <si>
    <t>1.1.Получени трансфери</t>
  </si>
  <si>
    <t>1.2. Предоставени трансфери</t>
  </si>
  <si>
    <t>61-01</t>
  </si>
  <si>
    <t>1.ПРЕДОСТАВЕНА ВРЕМЕННА ФИНАНСОВА ПОМОЩ</t>
  </si>
  <si>
    <t>72-00</t>
  </si>
  <si>
    <t>2.ЗАЕМИ ОТ ДРУГИ БАНКИ</t>
  </si>
  <si>
    <t>2.1. Погашения по дългосрочни заеми</t>
  </si>
  <si>
    <t>3.ВРЕМЕННО СЪХРАНЯВАНИ СРЕДСТВА И СРЕДСТВА 
НА РАЗПОРЕЖДАНЕ</t>
  </si>
  <si>
    <t>3.1. Средства на разпореждане предоставени/събрани от/за
извънбюджетни сметки</t>
  </si>
  <si>
    <t>88-00</t>
  </si>
  <si>
    <t>88-03</t>
  </si>
  <si>
    <t>93-10</t>
  </si>
  <si>
    <t>4.ДРУГО ФИНАНСИРАНЕ</t>
  </si>
  <si>
    <t>4.1.Чужди средства от други лица</t>
  </si>
  <si>
    <t>4.2.Получени/възстановени временни безлихвени заеми от набирателни
 сметки</t>
  </si>
  <si>
    <t>5. ДЕПОЗИТИ И СРЕДСТВА ПО СМЕТКИ</t>
  </si>
  <si>
    <t>5.2.Наличност в левове по сметки в края на периода</t>
  </si>
  <si>
    <t>5.3.Наличност в левова равностойност по валутни сметки в края на периода</t>
  </si>
  <si>
    <t>5.1.Остатък в левове по сметки от предходен период</t>
  </si>
  <si>
    <t>1.3.ДРУГИ ДАНЪЦИ</t>
  </si>
  <si>
    <t>95-07</t>
  </si>
  <si>
    <t>95-08</t>
  </si>
  <si>
    <t>95-11</t>
  </si>
  <si>
    <t>Актуализации
2012 г.</t>
  </si>
  <si>
    <t>ПРИХОДИ ПО БЮДЖЕТА НА ОБЩИНА КНЕЖА
КЪМ 30.06.2012 ГОДИНА</t>
  </si>
  <si>
    <t>Актуализиран
 план към 
30.06. 2012 г.</t>
  </si>
  <si>
    <t>Отчет
30.06.2012 г.</t>
  </si>
  <si>
    <t>5.4.Наличност в касата в левове в края на периода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</si>
</sst>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0_);_(* \(#,##0\);_(* &quot;-&quot;_);_(@_)"/>
    <numFmt numFmtId="173" formatCode="#\ ###\ ##0"/>
    <numFmt numFmtId="174" formatCode="#\ ##0"/>
    <numFmt numFmtId="175" formatCode="_-* #,##0.0\ _л_в_-;\-* #,##0.0\ _л_в_-;_-* &quot;-&quot;?\ _л_в_-;_-@_-"/>
    <numFmt numFmtId="176" formatCode="_(* #.0\ ##0_);_(* \(#,##0.0\);_(* &quot;-&quot;_);_(@_)"/>
    <numFmt numFmtId="177" formatCode="_(* #.00\ ##0_);_(* \(#,##0.00\);_(* &quot;-&quot;_);_(@_)"/>
    <numFmt numFmtId="178" formatCode="_(* #.\ ##0_);_(* \(#,##0\);_(* &quot;-&quot;_);_(@_)"/>
    <numFmt numFmtId="179" formatCode="_(* .\ ##0_);_(* \(#,##0\);_(* &quot;-&quot;_);_(@_ⴆ"/>
    <numFmt numFmtId="180" formatCode="_(* .\ ##_);_(* \(#,##0\);_(* &quot;-&quot;_);_(@_ⴆ"/>
    <numFmt numFmtId="181" formatCode="_(* .\ #_);_(* \(#,##0\);_(* &quot;-&quot;_);_(@_ⴆ"/>
    <numFmt numFmtId="182" formatCode="_(* \ _);_(* \(#,##0\);_(* &quot;-&quot;_);_(@_ⴆ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rebuchet MS"/>
      <family val="2"/>
    </font>
    <font>
      <b/>
      <i/>
      <sz val="12"/>
      <name val="Trebuchet MS"/>
      <family val="2"/>
    </font>
    <font>
      <b/>
      <sz val="14"/>
      <name val="Trebuchet MS"/>
      <family val="2"/>
    </font>
    <font>
      <b/>
      <i/>
      <sz val="10"/>
      <name val="Trebuchet MS"/>
      <family val="2"/>
    </font>
    <font>
      <i/>
      <sz val="8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i/>
      <sz val="10"/>
      <name val="Trebuchet MS"/>
      <family val="2"/>
    </font>
    <font>
      <b/>
      <sz val="11"/>
      <name val="Trebuchet MS"/>
      <family val="2"/>
    </font>
    <font>
      <i/>
      <sz val="9"/>
      <name val="Trebuchet MS"/>
      <family val="2"/>
    </font>
    <font>
      <i/>
      <sz val="11"/>
      <name val="Trebuchet MS"/>
      <family val="2"/>
    </font>
    <font>
      <b/>
      <i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4" fontId="6" fillId="0" borderId="13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3" fontId="6" fillId="0" borderId="16" xfId="0" applyNumberFormat="1" applyFont="1" applyBorder="1" applyAlignment="1">
      <alignment horizontal="right"/>
    </xf>
    <xf numFmtId="173" fontId="6" fillId="0" borderId="19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173" fontId="6" fillId="0" borderId="17" xfId="0" applyNumberFormat="1" applyFont="1" applyBorder="1" applyAlignment="1">
      <alignment horizontal="right"/>
    </xf>
    <xf numFmtId="173" fontId="6" fillId="0" borderId="18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173" fontId="10" fillId="0" borderId="21" xfId="0" applyNumberFormat="1" applyFont="1" applyBorder="1" applyAlignment="1">
      <alignment horizontal="right"/>
    </xf>
    <xf numFmtId="173" fontId="10" fillId="0" borderId="22" xfId="0" applyNumberFormat="1" applyFont="1" applyBorder="1" applyAlignment="1">
      <alignment horizontal="right"/>
    </xf>
    <xf numFmtId="173" fontId="6" fillId="0" borderId="20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173" fontId="6" fillId="0" borderId="24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173" fontId="8" fillId="0" borderId="20" xfId="0" applyNumberFormat="1" applyFont="1" applyBorder="1" applyAlignment="1">
      <alignment horizontal="right"/>
    </xf>
    <xf numFmtId="173" fontId="8" fillId="0" borderId="21" xfId="0" applyNumberFormat="1" applyFont="1" applyBorder="1" applyAlignment="1">
      <alignment horizontal="right"/>
    </xf>
    <xf numFmtId="173" fontId="8" fillId="0" borderId="22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173" fontId="6" fillId="0" borderId="21" xfId="0" applyNumberFormat="1" applyFont="1" applyBorder="1" applyAlignment="1">
      <alignment horizontal="right"/>
    </xf>
    <xf numFmtId="173" fontId="6" fillId="0" borderId="22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173" fontId="8" fillId="0" borderId="16" xfId="0" applyNumberFormat="1" applyFont="1" applyBorder="1" applyAlignment="1">
      <alignment horizontal="right" vertical="center"/>
    </xf>
    <xf numFmtId="173" fontId="8" fillId="0" borderId="17" xfId="0" applyNumberFormat="1" applyFont="1" applyBorder="1" applyAlignment="1">
      <alignment horizontal="right" vertical="center"/>
    </xf>
    <xf numFmtId="173" fontId="8" fillId="0" borderId="18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/>
    </xf>
    <xf numFmtId="173" fontId="8" fillId="0" borderId="23" xfId="0" applyNumberFormat="1" applyFont="1" applyBorder="1" applyAlignment="1">
      <alignment horizontal="right"/>
    </xf>
    <xf numFmtId="173" fontId="8" fillId="0" borderId="19" xfId="0" applyNumberFormat="1" applyFont="1" applyBorder="1" applyAlignment="1">
      <alignment horizontal="right"/>
    </xf>
    <xf numFmtId="173" fontId="8" fillId="0" borderId="24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173" fontId="8" fillId="0" borderId="16" xfId="0" applyNumberFormat="1" applyFont="1" applyBorder="1" applyAlignment="1">
      <alignment horizontal="right"/>
    </xf>
    <xf numFmtId="173" fontId="8" fillId="0" borderId="17" xfId="0" applyNumberFormat="1" applyFont="1" applyBorder="1" applyAlignment="1">
      <alignment horizontal="right"/>
    </xf>
    <xf numFmtId="173" fontId="8" fillId="0" borderId="18" xfId="0" applyNumberFormat="1" applyFont="1" applyBorder="1" applyAlignment="1">
      <alignment horizontal="right"/>
    </xf>
    <xf numFmtId="173" fontId="8" fillId="0" borderId="25" xfId="0" applyNumberFormat="1" applyFont="1" applyBorder="1" applyAlignment="1">
      <alignment horizontal="right"/>
    </xf>
    <xf numFmtId="173" fontId="8" fillId="0" borderId="26" xfId="0" applyNumberFormat="1" applyFont="1" applyBorder="1" applyAlignment="1">
      <alignment horizontal="right"/>
    </xf>
    <xf numFmtId="173" fontId="3" fillId="0" borderId="27" xfId="0" applyNumberFormat="1" applyFont="1" applyBorder="1" applyAlignment="1">
      <alignment horizontal="right"/>
    </xf>
    <xf numFmtId="173" fontId="3" fillId="0" borderId="28" xfId="0" applyNumberFormat="1" applyFont="1" applyBorder="1" applyAlignment="1">
      <alignment horizontal="right"/>
    </xf>
    <xf numFmtId="173" fontId="9" fillId="0" borderId="26" xfId="0" applyNumberFormat="1" applyFont="1" applyBorder="1" applyAlignment="1">
      <alignment horizontal="right"/>
    </xf>
    <xf numFmtId="173" fontId="3" fillId="0" borderId="29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center"/>
    </xf>
    <xf numFmtId="173" fontId="9" fillId="0" borderId="25" xfId="0" applyNumberFormat="1" applyFont="1" applyBorder="1" applyAlignment="1">
      <alignment horizontal="right"/>
    </xf>
    <xf numFmtId="173" fontId="9" fillId="0" borderId="30" xfId="0" applyNumberFormat="1" applyFont="1" applyBorder="1" applyAlignment="1">
      <alignment horizontal="right"/>
    </xf>
    <xf numFmtId="173" fontId="9" fillId="0" borderId="31" xfId="0" applyNumberFormat="1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173" fontId="9" fillId="0" borderId="32" xfId="0" applyNumberFormat="1" applyFont="1" applyBorder="1" applyAlignment="1">
      <alignment horizontal="right"/>
    </xf>
    <xf numFmtId="173" fontId="9" fillId="0" borderId="33" xfId="0" applyNumberFormat="1" applyFont="1" applyBorder="1" applyAlignment="1">
      <alignment horizontal="right"/>
    </xf>
    <xf numFmtId="173" fontId="9" fillId="0" borderId="34" xfId="0" applyNumberFormat="1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73" fontId="9" fillId="0" borderId="35" xfId="0" applyNumberFormat="1" applyFont="1" applyBorder="1" applyAlignment="1">
      <alignment horizontal="right"/>
    </xf>
    <xf numFmtId="173" fontId="9" fillId="0" borderId="36" xfId="0" applyNumberFormat="1" applyFont="1" applyBorder="1" applyAlignment="1">
      <alignment horizontal="right"/>
    </xf>
    <xf numFmtId="173" fontId="9" fillId="0" borderId="37" xfId="0" applyNumberFormat="1" applyFont="1" applyBorder="1" applyAlignment="1">
      <alignment horizontal="right"/>
    </xf>
    <xf numFmtId="173" fontId="9" fillId="0" borderId="38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3" fontId="8" fillId="0" borderId="40" xfId="0" applyNumberFormat="1" applyFont="1" applyBorder="1" applyAlignment="1">
      <alignment horizontal="right"/>
    </xf>
    <xf numFmtId="173" fontId="9" fillId="0" borderId="41" xfId="0" applyNumberFormat="1" applyFont="1" applyBorder="1" applyAlignment="1">
      <alignment horizontal="right"/>
    </xf>
    <xf numFmtId="173" fontId="3" fillId="0" borderId="42" xfId="0" applyNumberFormat="1" applyFont="1" applyBorder="1" applyAlignment="1">
      <alignment horizontal="right"/>
    </xf>
    <xf numFmtId="173" fontId="3" fillId="0" borderId="43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3" fontId="8" fillId="0" borderId="44" xfId="0" applyNumberFormat="1" applyFont="1" applyBorder="1" applyAlignment="1">
      <alignment horizontal="right"/>
    </xf>
    <xf numFmtId="173" fontId="9" fillId="0" borderId="45" xfId="0" applyNumberFormat="1" applyFont="1" applyBorder="1" applyAlignment="1">
      <alignment horizontal="right"/>
    </xf>
    <xf numFmtId="173" fontId="3" fillId="0" borderId="46" xfId="0" applyNumberFormat="1" applyFont="1" applyBorder="1" applyAlignment="1">
      <alignment horizontal="right"/>
    </xf>
    <xf numFmtId="173" fontId="3" fillId="0" borderId="47" xfId="0" applyNumberFormat="1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173" fontId="9" fillId="0" borderId="42" xfId="0" applyNumberFormat="1" applyFont="1" applyBorder="1" applyAlignment="1">
      <alignment horizontal="right"/>
    </xf>
    <xf numFmtId="173" fontId="9" fillId="0" borderId="28" xfId="0" applyNumberFormat="1" applyFont="1" applyBorder="1" applyAlignment="1">
      <alignment horizontal="right"/>
    </xf>
    <xf numFmtId="173" fontId="9" fillId="0" borderId="46" xfId="0" applyNumberFormat="1" applyFont="1" applyBorder="1" applyAlignment="1">
      <alignment horizontal="right"/>
    </xf>
    <xf numFmtId="173" fontId="9" fillId="0" borderId="16" xfId="0" applyNumberFormat="1" applyFont="1" applyBorder="1" applyAlignment="1">
      <alignment horizontal="right"/>
    </xf>
    <xf numFmtId="173" fontId="9" fillId="0" borderId="17" xfId="0" applyNumberFormat="1" applyFont="1" applyBorder="1" applyAlignment="1">
      <alignment horizontal="right"/>
    </xf>
    <xf numFmtId="173" fontId="3" fillId="0" borderId="48" xfId="0" applyNumberFormat="1" applyFont="1" applyBorder="1" applyAlignment="1">
      <alignment horizontal="right"/>
    </xf>
    <xf numFmtId="173" fontId="3" fillId="0" borderId="49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173" fontId="8" fillId="0" borderId="42" xfId="0" applyNumberFormat="1" applyFont="1" applyBorder="1" applyAlignment="1">
      <alignment horizontal="right"/>
    </xf>
    <xf numFmtId="173" fontId="8" fillId="0" borderId="28" xfId="0" applyNumberFormat="1" applyFont="1" applyBorder="1" applyAlignment="1">
      <alignment horizontal="right"/>
    </xf>
    <xf numFmtId="173" fontId="8" fillId="0" borderId="46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173" fontId="9" fillId="0" borderId="20" xfId="0" applyNumberFormat="1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173" fontId="9" fillId="0" borderId="18" xfId="0" applyNumberFormat="1" applyFont="1" applyBorder="1" applyAlignment="1">
      <alignment horizontal="right"/>
    </xf>
    <xf numFmtId="173" fontId="9" fillId="0" borderId="40" xfId="0" applyNumberFormat="1" applyFont="1" applyBorder="1" applyAlignment="1">
      <alignment horizontal="right"/>
    </xf>
    <xf numFmtId="173" fontId="9" fillId="0" borderId="44" xfId="0" applyNumberFormat="1" applyFont="1" applyBorder="1" applyAlignment="1">
      <alignment horizontal="right"/>
    </xf>
    <xf numFmtId="173" fontId="13" fillId="0" borderId="20" xfId="0" applyNumberFormat="1" applyFont="1" applyBorder="1" applyAlignment="1">
      <alignment horizontal="right"/>
    </xf>
    <xf numFmtId="173" fontId="8" fillId="0" borderId="50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0" fontId="8" fillId="0" borderId="23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4" fontId="6" fillId="0" borderId="15" xfId="0" applyNumberFormat="1" applyFont="1" applyBorder="1" applyAlignment="1">
      <alignment horizontal="right"/>
    </xf>
    <xf numFmtId="173" fontId="8" fillId="0" borderId="31" xfId="0" applyNumberFormat="1" applyFont="1" applyBorder="1" applyAlignment="1">
      <alignment horizontal="right"/>
    </xf>
    <xf numFmtId="173" fontId="9" fillId="0" borderId="22" xfId="0" applyNumberFormat="1" applyFont="1" applyBorder="1" applyAlignment="1">
      <alignment horizontal="right"/>
    </xf>
    <xf numFmtId="173" fontId="8" fillId="0" borderId="16" xfId="0" applyNumberFormat="1" applyFont="1" applyBorder="1" applyAlignment="1">
      <alignment/>
    </xf>
    <xf numFmtId="173" fontId="8" fillId="0" borderId="43" xfId="0" applyNumberFormat="1" applyFont="1" applyBorder="1" applyAlignment="1">
      <alignment horizontal="right"/>
    </xf>
    <xf numFmtId="173" fontId="8" fillId="0" borderId="29" xfId="0" applyNumberFormat="1" applyFont="1" applyBorder="1" applyAlignment="1">
      <alignment horizontal="right"/>
    </xf>
    <xf numFmtId="173" fontId="8" fillId="0" borderId="47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73" fontId="9" fillId="0" borderId="51" xfId="0" applyNumberFormat="1" applyFont="1" applyBorder="1" applyAlignment="1">
      <alignment horizontal="right"/>
    </xf>
    <xf numFmtId="173" fontId="9" fillId="0" borderId="52" xfId="0" applyNumberFormat="1" applyFont="1" applyBorder="1" applyAlignment="1">
      <alignment horizontal="right"/>
    </xf>
    <xf numFmtId="173" fontId="9" fillId="0" borderId="5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9" fillId="0" borderId="35" xfId="0" applyFont="1" applyBorder="1" applyAlignment="1">
      <alignment horizontal="left" wrapText="1"/>
    </xf>
    <xf numFmtId="173" fontId="9" fillId="0" borderId="54" xfId="0" applyNumberFormat="1" applyFont="1" applyBorder="1" applyAlignment="1">
      <alignment horizontal="right"/>
    </xf>
    <xf numFmtId="173" fontId="9" fillId="0" borderId="55" xfId="0" applyNumberFormat="1" applyFont="1" applyBorder="1" applyAlignment="1">
      <alignment horizontal="right"/>
    </xf>
    <xf numFmtId="173" fontId="9" fillId="0" borderId="56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8" fillId="0" borderId="12" xfId="0" applyNumberFormat="1" applyFont="1" applyBorder="1" applyAlignment="1">
      <alignment horizontal="right"/>
    </xf>
    <xf numFmtId="173" fontId="8" fillId="0" borderId="11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 horizontal="right"/>
    </xf>
    <xf numFmtId="0" fontId="9" fillId="0" borderId="57" xfId="0" applyFont="1" applyBorder="1" applyAlignment="1">
      <alignment horizontal="left"/>
    </xf>
    <xf numFmtId="0" fontId="9" fillId="0" borderId="57" xfId="0" applyFont="1" applyBorder="1" applyAlignment="1">
      <alignment horizontal="center"/>
    </xf>
    <xf numFmtId="173" fontId="9" fillId="0" borderId="58" xfId="0" applyNumberFormat="1" applyFont="1" applyBorder="1" applyAlignment="1">
      <alignment horizontal="right"/>
    </xf>
    <xf numFmtId="173" fontId="9" fillId="0" borderId="59" xfId="0" applyNumberFormat="1" applyFont="1" applyBorder="1" applyAlignment="1">
      <alignment horizontal="right"/>
    </xf>
    <xf numFmtId="173" fontId="9" fillId="0" borderId="60" xfId="0" applyNumberFormat="1" applyFont="1" applyBorder="1" applyAlignment="1">
      <alignment horizontal="right"/>
    </xf>
    <xf numFmtId="173" fontId="9" fillId="0" borderId="57" xfId="0" applyNumberFormat="1" applyFont="1" applyBorder="1" applyAlignment="1">
      <alignment horizontal="right"/>
    </xf>
    <xf numFmtId="173" fontId="9" fillId="0" borderId="6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4"/>
  <sheetViews>
    <sheetView tabSelected="1" workbookViewId="0" topLeftCell="A47">
      <selection activeCell="N61" sqref="N61"/>
    </sheetView>
  </sheetViews>
  <sheetFormatPr defaultColWidth="9.140625" defaultRowHeight="12.75"/>
  <cols>
    <col min="1" max="1" width="66.57421875" style="0" customWidth="1"/>
    <col min="2" max="2" width="7.28125" style="0" customWidth="1"/>
    <col min="3" max="3" width="13.00390625" style="0" hidden="1" customWidth="1"/>
    <col min="4" max="4" width="0.13671875" style="2" hidden="1" customWidth="1"/>
    <col min="5" max="5" width="12.00390625" style="2" hidden="1" customWidth="1"/>
    <col min="6" max="6" width="12.7109375" style="2" customWidth="1"/>
    <col min="7" max="8" width="13.140625" style="2" customWidth="1"/>
    <col min="9" max="11" width="12.00390625" style="0" customWidth="1"/>
  </cols>
  <sheetData>
    <row r="4" ht="53.25" customHeight="1"/>
    <row r="5" spans="1:11" ht="15" customHeight="1">
      <c r="A5" s="4"/>
      <c r="B5" s="4"/>
      <c r="C5" s="4"/>
      <c r="D5" s="5"/>
      <c r="E5" s="5"/>
      <c r="F5" s="5"/>
      <c r="G5" s="5"/>
      <c r="H5" s="5"/>
      <c r="I5" s="154" t="s">
        <v>37</v>
      </c>
      <c r="J5" s="154"/>
      <c r="K5" s="154"/>
    </row>
    <row r="6" spans="1:11" ht="38.25" customHeight="1">
      <c r="A6" s="155" t="s">
        <v>102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2" ht="20.25" thickBo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6"/>
      <c r="L7" s="1"/>
    </row>
    <row r="8" spans="1:11" ht="22.5" customHeight="1" thickBot="1">
      <c r="A8" s="158" t="s">
        <v>4</v>
      </c>
      <c r="B8" s="160" t="s">
        <v>0</v>
      </c>
      <c r="C8" s="162" t="s">
        <v>72</v>
      </c>
      <c r="D8" s="162"/>
      <c r="E8" s="162"/>
      <c r="F8" s="162"/>
      <c r="G8" s="162"/>
      <c r="H8" s="162"/>
      <c r="I8" s="162"/>
      <c r="J8" s="162"/>
      <c r="K8" s="163"/>
    </row>
    <row r="9" spans="1:11" ht="72" customHeight="1" thickBot="1">
      <c r="A9" s="159"/>
      <c r="B9" s="161"/>
      <c r="C9" s="123" t="s">
        <v>34</v>
      </c>
      <c r="D9" s="70" t="s">
        <v>22</v>
      </c>
      <c r="E9" s="71" t="s">
        <v>22</v>
      </c>
      <c r="F9" s="69" t="s">
        <v>38</v>
      </c>
      <c r="G9" s="69" t="s">
        <v>101</v>
      </c>
      <c r="H9" s="69" t="s">
        <v>103</v>
      </c>
      <c r="I9" s="124" t="s">
        <v>104</v>
      </c>
      <c r="J9" s="85" t="s">
        <v>1</v>
      </c>
      <c r="K9" s="85" t="s">
        <v>2</v>
      </c>
    </row>
    <row r="10" spans="1:11" ht="15" thickBot="1">
      <c r="A10" s="7">
        <v>1</v>
      </c>
      <c r="B10" s="7">
        <v>2</v>
      </c>
      <c r="C10" s="9">
        <v>3</v>
      </c>
      <c r="D10" s="7">
        <v>3</v>
      </c>
      <c r="E10" s="8">
        <v>4</v>
      </c>
      <c r="F10" s="7">
        <v>3</v>
      </c>
      <c r="G10" s="7">
        <v>4</v>
      </c>
      <c r="H10" s="7">
        <v>5</v>
      </c>
      <c r="I10" s="9">
        <v>6</v>
      </c>
      <c r="J10" s="7">
        <v>7</v>
      </c>
      <c r="K10" s="7">
        <v>8</v>
      </c>
    </row>
    <row r="11" spans="1:11" ht="31.5" customHeight="1" thickBot="1">
      <c r="A11" s="108" t="s">
        <v>36</v>
      </c>
      <c r="B11" s="10"/>
      <c r="C11" s="11"/>
      <c r="D11" s="11"/>
      <c r="E11" s="12"/>
      <c r="F11" s="13"/>
      <c r="G11" s="125"/>
      <c r="H11" s="125"/>
      <c r="I11" s="13"/>
      <c r="J11" s="86"/>
      <c r="K11" s="13"/>
    </row>
    <row r="12" spans="1:11" ht="31.5" customHeight="1" thickBot="1" thickTop="1">
      <c r="A12" s="109" t="s">
        <v>39</v>
      </c>
      <c r="B12" s="14"/>
      <c r="C12" s="16"/>
      <c r="D12" s="16"/>
      <c r="E12" s="17"/>
      <c r="F12" s="45"/>
      <c r="G12" s="47"/>
      <c r="H12" s="47"/>
      <c r="I12" s="45"/>
      <c r="J12" s="44"/>
      <c r="K12" s="128"/>
    </row>
    <row r="13" spans="1:11" ht="30" customHeight="1" thickTop="1">
      <c r="A13" s="110" t="s">
        <v>40</v>
      </c>
      <c r="B13" s="54" t="s">
        <v>23</v>
      </c>
      <c r="C13" s="56">
        <v>347000</v>
      </c>
      <c r="D13" s="56"/>
      <c r="E13" s="57"/>
      <c r="F13" s="55">
        <v>16000</v>
      </c>
      <c r="G13" s="57"/>
      <c r="H13" s="57">
        <v>16000</v>
      </c>
      <c r="I13" s="55">
        <v>9326</v>
      </c>
      <c r="J13" s="55" t="s">
        <v>5</v>
      </c>
      <c r="K13" s="55">
        <f>I13</f>
        <v>9326</v>
      </c>
    </row>
    <row r="14" spans="1:11" ht="30" customHeight="1">
      <c r="A14" s="111" t="s">
        <v>41</v>
      </c>
      <c r="B14" s="58" t="s">
        <v>7</v>
      </c>
      <c r="C14" s="60"/>
      <c r="D14" s="60"/>
      <c r="E14" s="61"/>
      <c r="F14" s="59">
        <v>400000</v>
      </c>
      <c r="G14" s="61"/>
      <c r="H14" s="61">
        <v>400000</v>
      </c>
      <c r="I14" s="59">
        <v>314161</v>
      </c>
      <c r="J14" s="59" t="s">
        <v>5</v>
      </c>
      <c r="K14" s="59">
        <f>I14</f>
        <v>314161</v>
      </c>
    </row>
    <row r="15" spans="1:11" ht="30" customHeight="1" thickBot="1">
      <c r="A15" s="112" t="s">
        <v>97</v>
      </c>
      <c r="B15" s="77" t="s">
        <v>8</v>
      </c>
      <c r="C15" s="87"/>
      <c r="D15" s="87"/>
      <c r="E15" s="107"/>
      <c r="F15" s="84"/>
      <c r="G15" s="107"/>
      <c r="H15" s="107"/>
      <c r="I15" s="84">
        <v>357</v>
      </c>
      <c r="J15" s="84" t="s">
        <v>5</v>
      </c>
      <c r="K15" s="84">
        <f>I15</f>
        <v>357</v>
      </c>
    </row>
    <row r="16" spans="1:11" ht="31.5" customHeight="1" thickBot="1" thickTop="1">
      <c r="A16" s="109" t="s">
        <v>42</v>
      </c>
      <c r="B16" s="20"/>
      <c r="C16" s="21" t="e">
        <f>SUM(C13:C14)+#REF!</f>
        <v>#REF!</v>
      </c>
      <c r="D16" s="21" t="e">
        <f>SUM(D13:D14)+#REF!</f>
        <v>#REF!</v>
      </c>
      <c r="E16" s="22" t="e">
        <f>SUM(E13:E14)+#REF!</f>
        <v>#REF!</v>
      </c>
      <c r="F16" s="45">
        <f>SUM(F13:F14)+F11</f>
        <v>416000</v>
      </c>
      <c r="G16" s="47"/>
      <c r="H16" s="47">
        <f>SUM(H13:H14)+H11</f>
        <v>416000</v>
      </c>
      <c r="I16" s="45">
        <f>I11+I13+I14+I15</f>
        <v>323844</v>
      </c>
      <c r="J16" s="45"/>
      <c r="K16" s="45">
        <f>SUM(K13+K14)+K11+K15</f>
        <v>323844</v>
      </c>
    </row>
    <row r="17" spans="1:11" ht="31.5" customHeight="1" thickBot="1" thickTop="1">
      <c r="A17" s="113" t="s">
        <v>3</v>
      </c>
      <c r="B17" s="23"/>
      <c r="C17" s="24"/>
      <c r="D17" s="24"/>
      <c r="E17" s="25"/>
      <c r="F17" s="30">
        <f>F18+F19+F21+F22+F23+F24</f>
        <v>1046940</v>
      </c>
      <c r="G17" s="32">
        <f>G18+G19+G20+G21+G22+G23+G24+G25+G26</f>
        <v>16416</v>
      </c>
      <c r="H17" s="32">
        <f>H18+H19+H21+H22+H23+H24</f>
        <v>1057236</v>
      </c>
      <c r="I17" s="30">
        <f>I18+I19+I21+I22+I23+I24+I25+I26</f>
        <v>509787</v>
      </c>
      <c r="J17" s="30">
        <f>J22+J26</f>
        <v>804</v>
      </c>
      <c r="K17" s="30">
        <f>K18+K19+K21+K22+K23+K24+K25+K26</f>
        <v>508983</v>
      </c>
    </row>
    <row r="18" spans="1:11" ht="30" customHeight="1" thickTop="1">
      <c r="A18" s="110" t="s">
        <v>43</v>
      </c>
      <c r="B18" s="62" t="s">
        <v>9</v>
      </c>
      <c r="C18" s="56">
        <v>431270</v>
      </c>
      <c r="D18" s="56"/>
      <c r="E18" s="57"/>
      <c r="F18" s="55">
        <v>450490</v>
      </c>
      <c r="G18" s="57">
        <f>H18-F18</f>
        <v>135</v>
      </c>
      <c r="H18" s="57">
        <v>450625</v>
      </c>
      <c r="I18" s="55">
        <v>92192</v>
      </c>
      <c r="J18" s="55" t="s">
        <v>5</v>
      </c>
      <c r="K18" s="55">
        <f>I18</f>
        <v>92192</v>
      </c>
    </row>
    <row r="19" spans="1:11" ht="30" customHeight="1">
      <c r="A19" s="111" t="s">
        <v>44</v>
      </c>
      <c r="B19" s="58" t="s">
        <v>10</v>
      </c>
      <c r="C19" s="60">
        <v>522095</v>
      </c>
      <c r="D19" s="60"/>
      <c r="E19" s="61"/>
      <c r="F19" s="59">
        <v>593055</v>
      </c>
      <c r="G19" s="61"/>
      <c r="H19" s="61">
        <v>593055</v>
      </c>
      <c r="I19" s="59">
        <v>373648</v>
      </c>
      <c r="J19" s="59" t="s">
        <v>5</v>
      </c>
      <c r="K19" s="59">
        <f>I19</f>
        <v>373648</v>
      </c>
    </row>
    <row r="20" spans="1:11" ht="30" customHeight="1">
      <c r="A20" s="111" t="s">
        <v>33</v>
      </c>
      <c r="B20" s="63" t="s">
        <v>18</v>
      </c>
      <c r="C20" s="60">
        <v>265000</v>
      </c>
      <c r="D20" s="60"/>
      <c r="E20" s="61"/>
      <c r="F20" s="59">
        <v>346000</v>
      </c>
      <c r="G20" s="61"/>
      <c r="H20" s="61">
        <v>346000</v>
      </c>
      <c r="I20" s="59">
        <v>235123</v>
      </c>
      <c r="J20" s="59" t="s">
        <v>21</v>
      </c>
      <c r="K20" s="59">
        <f>I20</f>
        <v>235123</v>
      </c>
    </row>
    <row r="21" spans="1:11" ht="30" customHeight="1">
      <c r="A21" s="111" t="s">
        <v>45</v>
      </c>
      <c r="B21" s="58" t="s">
        <v>11</v>
      </c>
      <c r="C21" s="60">
        <v>12000</v>
      </c>
      <c r="D21" s="60"/>
      <c r="E21" s="61"/>
      <c r="F21" s="59">
        <v>9000</v>
      </c>
      <c r="G21" s="61"/>
      <c r="H21" s="61">
        <v>9000</v>
      </c>
      <c r="I21" s="59">
        <v>6095</v>
      </c>
      <c r="J21" s="59" t="s">
        <v>5</v>
      </c>
      <c r="K21" s="59">
        <v>6095</v>
      </c>
    </row>
    <row r="22" spans="1:11" ht="30" customHeight="1">
      <c r="A22" s="111" t="s">
        <v>46</v>
      </c>
      <c r="B22" s="58" t="s">
        <v>12</v>
      </c>
      <c r="C22" s="60">
        <v>139885</v>
      </c>
      <c r="D22" s="60"/>
      <c r="E22" s="61"/>
      <c r="F22" s="59">
        <v>3980</v>
      </c>
      <c r="G22" s="61">
        <f>H22-F22</f>
        <v>161</v>
      </c>
      <c r="H22" s="61">
        <v>4141</v>
      </c>
      <c r="I22" s="59">
        <v>2752</v>
      </c>
      <c r="J22" s="59">
        <v>254</v>
      </c>
      <c r="K22" s="59">
        <v>2498</v>
      </c>
    </row>
    <row r="23" spans="1:11" ht="30" customHeight="1">
      <c r="A23" s="114" t="s">
        <v>47</v>
      </c>
      <c r="B23" s="58" t="s">
        <v>13</v>
      </c>
      <c r="C23" s="60">
        <v>-56650</v>
      </c>
      <c r="D23" s="60"/>
      <c r="E23" s="61"/>
      <c r="F23" s="59">
        <v>-30115</v>
      </c>
      <c r="G23" s="61"/>
      <c r="H23" s="61">
        <v>-30115</v>
      </c>
      <c r="I23" s="59">
        <v>-15335</v>
      </c>
      <c r="J23" s="59" t="s">
        <v>5</v>
      </c>
      <c r="K23" s="59">
        <f>I23</f>
        <v>-15335</v>
      </c>
    </row>
    <row r="24" spans="1:11" ht="30" customHeight="1">
      <c r="A24" s="114" t="s">
        <v>48</v>
      </c>
      <c r="B24" s="58" t="s">
        <v>14</v>
      </c>
      <c r="C24" s="60">
        <v>69452</v>
      </c>
      <c r="D24" s="60"/>
      <c r="E24" s="61"/>
      <c r="F24" s="59">
        <v>20530</v>
      </c>
      <c r="G24" s="61">
        <f>H24-F24</f>
        <v>10000</v>
      </c>
      <c r="H24" s="61">
        <v>30530</v>
      </c>
      <c r="I24" s="59">
        <v>41616</v>
      </c>
      <c r="J24" s="59" t="s">
        <v>5</v>
      </c>
      <c r="K24" s="59">
        <f>I24</f>
        <v>41616</v>
      </c>
    </row>
    <row r="25" spans="1:11" ht="30" customHeight="1">
      <c r="A25" s="111" t="s">
        <v>49</v>
      </c>
      <c r="B25" s="58" t="s">
        <v>28</v>
      </c>
      <c r="C25" s="60"/>
      <c r="D25" s="60"/>
      <c r="E25" s="61"/>
      <c r="F25" s="59"/>
      <c r="G25" s="61"/>
      <c r="H25" s="61"/>
      <c r="I25" s="59">
        <v>1286</v>
      </c>
      <c r="J25" s="59" t="s">
        <v>5</v>
      </c>
      <c r="K25" s="59">
        <f>I25</f>
        <v>1286</v>
      </c>
    </row>
    <row r="26" spans="1:11" ht="30" customHeight="1">
      <c r="A26" s="111" t="s">
        <v>74</v>
      </c>
      <c r="B26" s="58" t="s">
        <v>15</v>
      </c>
      <c r="C26" s="60"/>
      <c r="D26" s="60"/>
      <c r="E26" s="61"/>
      <c r="F26" s="59"/>
      <c r="G26" s="61">
        <v>6120</v>
      </c>
      <c r="H26" s="61">
        <v>6120</v>
      </c>
      <c r="I26" s="59">
        <v>7533</v>
      </c>
      <c r="J26" s="59">
        <v>550</v>
      </c>
      <c r="K26" s="59">
        <v>6983</v>
      </c>
    </row>
    <row r="27" spans="1:11" ht="31.5" customHeight="1" thickBot="1">
      <c r="A27" s="115" t="s">
        <v>31</v>
      </c>
      <c r="B27" s="27"/>
      <c r="C27" s="19">
        <f>C18+C19+C21+C22+C23+C24</f>
        <v>1118052</v>
      </c>
      <c r="D27" s="19"/>
      <c r="E27" s="28">
        <f>E18+E19+E21+E22+E23+E24+E25+E26</f>
        <v>0</v>
      </c>
      <c r="F27" s="41">
        <f>F18+F19+F21+F22+F23+F24+F25+F26</f>
        <v>1046940</v>
      </c>
      <c r="G27" s="43">
        <f>G17</f>
        <v>16416</v>
      </c>
      <c r="H27" s="43">
        <f>H18+H19+H21+H22+H23+H24+H25+H26</f>
        <v>1063356</v>
      </c>
      <c r="I27" s="41">
        <f>I18+I19+I21+I22+I23+I24+I25+I26</f>
        <v>509787</v>
      </c>
      <c r="J27" s="41">
        <f>J22+J26</f>
        <v>804</v>
      </c>
      <c r="K27" s="41">
        <f>K18+K19+K21+K22+K23+K24+K26+K25</f>
        <v>508983</v>
      </c>
    </row>
    <row r="28" spans="1:11" ht="31.5" customHeight="1" thickBot="1" thickTop="1">
      <c r="A28" s="113" t="s">
        <v>50</v>
      </c>
      <c r="B28" s="29"/>
      <c r="C28" s="31" t="e">
        <f>C27+C16</f>
        <v>#REF!</v>
      </c>
      <c r="D28" s="31"/>
      <c r="E28" s="32" t="e">
        <f>E27+E16</f>
        <v>#REF!</v>
      </c>
      <c r="F28" s="30">
        <f>F27+F16</f>
        <v>1462940</v>
      </c>
      <c r="G28" s="32">
        <f>G27+G16</f>
        <v>16416</v>
      </c>
      <c r="H28" s="32">
        <f>H27+H16</f>
        <v>1479356</v>
      </c>
      <c r="I28" s="30">
        <f>J28+K28</f>
        <v>833631</v>
      </c>
      <c r="J28" s="30">
        <f>J27</f>
        <v>804</v>
      </c>
      <c r="K28" s="30">
        <f>K16+K27</f>
        <v>832827</v>
      </c>
    </row>
    <row r="29" spans="1:11" ht="31.5" customHeight="1" thickBot="1" thickTop="1">
      <c r="A29" s="116" t="s">
        <v>51</v>
      </c>
      <c r="B29" s="33"/>
      <c r="C29" s="34"/>
      <c r="D29" s="34"/>
      <c r="E29" s="35"/>
      <c r="F29" s="26"/>
      <c r="G29" s="35"/>
      <c r="H29" s="35"/>
      <c r="I29" s="26"/>
      <c r="J29" s="26"/>
      <c r="K29" s="26"/>
    </row>
    <row r="30" spans="1:11" ht="31.5" customHeight="1" thickBot="1" thickTop="1">
      <c r="A30" s="117" t="s">
        <v>52</v>
      </c>
      <c r="B30" s="36"/>
      <c r="C30" s="38"/>
      <c r="D30" s="38"/>
      <c r="E30" s="39"/>
      <c r="F30" s="37"/>
      <c r="G30" s="39"/>
      <c r="H30" s="39"/>
      <c r="I30" s="37"/>
      <c r="J30" s="37"/>
      <c r="K30" s="37"/>
    </row>
    <row r="31" spans="1:11" ht="30" customHeight="1" thickTop="1">
      <c r="A31" s="110" t="s">
        <v>53</v>
      </c>
      <c r="B31" s="62" t="s">
        <v>16</v>
      </c>
      <c r="C31" s="56">
        <v>3310325</v>
      </c>
      <c r="D31" s="56"/>
      <c r="E31" s="57">
        <v>3338894</v>
      </c>
      <c r="F31" s="55">
        <v>3404515</v>
      </c>
      <c r="G31" s="57">
        <f>H31-F31</f>
        <v>41613</v>
      </c>
      <c r="H31" s="57">
        <v>3446128</v>
      </c>
      <c r="I31" s="55">
        <v>1897458</v>
      </c>
      <c r="J31" s="55">
        <v>1897458</v>
      </c>
      <c r="K31" s="55" t="s">
        <v>21</v>
      </c>
    </row>
    <row r="32" spans="1:11" ht="30" customHeight="1">
      <c r="A32" s="111" t="s">
        <v>54</v>
      </c>
      <c r="B32" s="63" t="s">
        <v>19</v>
      </c>
      <c r="C32" s="60">
        <v>772200</v>
      </c>
      <c r="D32" s="60"/>
      <c r="E32" s="61">
        <v>606089</v>
      </c>
      <c r="F32" s="59">
        <v>807600</v>
      </c>
      <c r="G32" s="61"/>
      <c r="H32" s="61">
        <v>807600</v>
      </c>
      <c r="I32" s="59">
        <v>406150</v>
      </c>
      <c r="J32" s="59" t="s">
        <v>21</v>
      </c>
      <c r="K32" s="59">
        <v>406150</v>
      </c>
    </row>
    <row r="33" spans="1:11" ht="30" customHeight="1">
      <c r="A33" s="111" t="s">
        <v>59</v>
      </c>
      <c r="B33" s="58" t="s">
        <v>17</v>
      </c>
      <c r="C33" s="60">
        <v>83800</v>
      </c>
      <c r="D33" s="60"/>
      <c r="E33" s="61">
        <v>216734</v>
      </c>
      <c r="F33" s="59">
        <v>82800</v>
      </c>
      <c r="G33" s="61"/>
      <c r="H33" s="61">
        <v>82800</v>
      </c>
      <c r="I33" s="59"/>
      <c r="J33" s="59" t="s">
        <v>21</v>
      </c>
      <c r="K33" s="59"/>
    </row>
    <row r="34" spans="1:11" ht="30" customHeight="1">
      <c r="A34" s="111" t="s">
        <v>55</v>
      </c>
      <c r="B34" s="58" t="s">
        <v>27</v>
      </c>
      <c r="C34" s="60">
        <v>35875</v>
      </c>
      <c r="D34" s="60"/>
      <c r="E34" s="61">
        <v>357497</v>
      </c>
      <c r="F34" s="59"/>
      <c r="G34" s="61"/>
      <c r="H34" s="61"/>
      <c r="I34" s="59"/>
      <c r="J34" s="59" t="s">
        <v>21</v>
      </c>
      <c r="K34" s="59"/>
    </row>
    <row r="35" spans="1:11" ht="30" customHeight="1">
      <c r="A35" s="111" t="s">
        <v>56</v>
      </c>
      <c r="B35" s="58" t="s">
        <v>24</v>
      </c>
      <c r="C35" s="60">
        <v>46625</v>
      </c>
      <c r="D35" s="60"/>
      <c r="E35" s="61">
        <v>59614</v>
      </c>
      <c r="F35" s="59"/>
      <c r="G35" s="61">
        <v>77193</v>
      </c>
      <c r="H35" s="61">
        <v>77193</v>
      </c>
      <c r="I35" s="59">
        <v>77193</v>
      </c>
      <c r="J35" s="59">
        <v>77193</v>
      </c>
      <c r="K35" s="59" t="s">
        <v>21</v>
      </c>
    </row>
    <row r="36" spans="1:11" ht="30" customHeight="1">
      <c r="A36" s="111" t="s">
        <v>57</v>
      </c>
      <c r="B36" s="64" t="s">
        <v>29</v>
      </c>
      <c r="C36" s="66"/>
      <c r="D36" s="66"/>
      <c r="E36" s="67"/>
      <c r="F36" s="65"/>
      <c r="G36" s="67"/>
      <c r="H36" s="67"/>
      <c r="I36" s="65"/>
      <c r="J36" s="59" t="s">
        <v>21</v>
      </c>
      <c r="K36" s="65"/>
    </row>
    <row r="37" spans="1:11" ht="31.5" customHeight="1" thickBot="1">
      <c r="A37" s="115" t="s">
        <v>58</v>
      </c>
      <c r="B37" s="40"/>
      <c r="C37" s="42">
        <f>C30</f>
        <v>0</v>
      </c>
      <c r="D37" s="42"/>
      <c r="E37" s="43">
        <f>E30</f>
        <v>0</v>
      </c>
      <c r="F37" s="41">
        <f>SUM(F31:F36)</f>
        <v>4294915</v>
      </c>
      <c r="G37" s="43">
        <f>G35+G31</f>
        <v>118806</v>
      </c>
      <c r="H37" s="43">
        <f>SUM(H31:H36)</f>
        <v>4413721</v>
      </c>
      <c r="I37" s="41">
        <f>SUM(I31:I36)</f>
        <v>2380801</v>
      </c>
      <c r="J37" s="41">
        <f>J35+J31</f>
        <v>1974651</v>
      </c>
      <c r="K37" s="41">
        <f>K34+K33+K32</f>
        <v>406150</v>
      </c>
    </row>
    <row r="38" spans="1:12" ht="31.5" customHeight="1" thickBot="1" thickTop="1">
      <c r="A38" s="95" t="s">
        <v>20</v>
      </c>
      <c r="B38" s="20"/>
      <c r="C38" s="21">
        <v>165200</v>
      </c>
      <c r="D38" s="21"/>
      <c r="E38" s="22">
        <v>563445</v>
      </c>
      <c r="F38" s="18"/>
      <c r="G38" s="22"/>
      <c r="H38" s="22"/>
      <c r="I38" s="18"/>
      <c r="J38" s="18"/>
      <c r="K38" s="18"/>
      <c r="L38" s="3"/>
    </row>
    <row r="39" spans="1:12" ht="31.5" customHeight="1" thickBot="1" thickTop="1">
      <c r="A39" s="113" t="s">
        <v>60</v>
      </c>
      <c r="B39" s="116" t="s">
        <v>6</v>
      </c>
      <c r="C39" s="129"/>
      <c r="D39" s="130"/>
      <c r="E39" s="131"/>
      <c r="F39" s="30">
        <f>F41+F40</f>
        <v>-38711</v>
      </c>
      <c r="G39" s="32">
        <f>G40+G41</f>
        <v>66067</v>
      </c>
      <c r="H39" s="32">
        <v>27357</v>
      </c>
      <c r="I39" s="30">
        <v>50254</v>
      </c>
      <c r="J39" s="30">
        <f>J40</f>
        <v>61771</v>
      </c>
      <c r="K39" s="30">
        <f>K41+K40</f>
        <v>-11517</v>
      </c>
      <c r="L39" s="3"/>
    </row>
    <row r="40" spans="1:12" ht="30" customHeight="1" thickBot="1" thickTop="1">
      <c r="A40" s="147" t="s">
        <v>78</v>
      </c>
      <c r="B40" s="148" t="s">
        <v>80</v>
      </c>
      <c r="C40" s="149"/>
      <c r="D40" s="150"/>
      <c r="E40" s="151"/>
      <c r="F40" s="152"/>
      <c r="G40" s="153">
        <v>66067</v>
      </c>
      <c r="H40" s="153">
        <v>66067</v>
      </c>
      <c r="I40" s="152">
        <v>66067</v>
      </c>
      <c r="J40" s="152">
        <v>61771</v>
      </c>
      <c r="K40" s="152">
        <v>4297</v>
      </c>
      <c r="L40" s="3"/>
    </row>
    <row r="41" spans="1:12" ht="30" customHeight="1" thickBot="1">
      <c r="A41" s="132" t="s">
        <v>79</v>
      </c>
      <c r="B41" s="133" t="s">
        <v>64</v>
      </c>
      <c r="C41" s="134"/>
      <c r="D41" s="135"/>
      <c r="E41" s="136"/>
      <c r="F41" s="137">
        <v>-38711</v>
      </c>
      <c r="G41" s="138"/>
      <c r="H41" s="138">
        <v>-38711</v>
      </c>
      <c r="I41" s="137">
        <v>-15814</v>
      </c>
      <c r="J41" s="137" t="s">
        <v>21</v>
      </c>
      <c r="K41" s="137">
        <v>-15814</v>
      </c>
      <c r="L41" s="3"/>
    </row>
    <row r="42" spans="1:12" ht="34.5" customHeight="1" thickBot="1">
      <c r="A42" s="117" t="s">
        <v>61</v>
      </c>
      <c r="B42" s="95" t="s">
        <v>30</v>
      </c>
      <c r="C42" s="96"/>
      <c r="D42" s="97"/>
      <c r="E42" s="98"/>
      <c r="F42" s="45">
        <f>F43</f>
        <v>-111266</v>
      </c>
      <c r="G42" s="47"/>
      <c r="H42" s="47">
        <f>H43</f>
        <v>-111266</v>
      </c>
      <c r="I42" s="45"/>
      <c r="J42" s="45"/>
      <c r="K42" s="45"/>
      <c r="L42" s="3"/>
    </row>
    <row r="43" spans="1:12" ht="30" customHeight="1" thickBot="1" thickTop="1">
      <c r="A43" s="119" t="s">
        <v>62</v>
      </c>
      <c r="B43" s="15" t="s">
        <v>65</v>
      </c>
      <c r="C43" s="88"/>
      <c r="D43" s="89"/>
      <c r="E43" s="90"/>
      <c r="F43" s="91">
        <v>-111266</v>
      </c>
      <c r="G43" s="102"/>
      <c r="H43" s="102">
        <v>-111266</v>
      </c>
      <c r="I43" s="91"/>
      <c r="J43" s="91"/>
      <c r="K43" s="91"/>
      <c r="L43" s="3"/>
    </row>
    <row r="44" spans="1:12" ht="31.5" customHeight="1" thickBot="1" thickTop="1">
      <c r="A44" s="109" t="s">
        <v>63</v>
      </c>
      <c r="B44" s="78"/>
      <c r="C44" s="74"/>
      <c r="D44" s="51"/>
      <c r="E44" s="82"/>
      <c r="F44" s="45">
        <f>F39+F42</f>
        <v>-149977</v>
      </c>
      <c r="G44" s="47"/>
      <c r="H44" s="47">
        <f>H39+H42</f>
        <v>-83909</v>
      </c>
      <c r="I44" s="45">
        <f>I39+I42</f>
        <v>50254</v>
      </c>
      <c r="J44" s="45">
        <f>J39+J42</f>
        <v>61771</v>
      </c>
      <c r="K44" s="45">
        <f>K39+K42</f>
        <v>-11517</v>
      </c>
      <c r="L44" s="3"/>
    </row>
    <row r="45" spans="1:12" ht="31.5" customHeight="1" thickTop="1">
      <c r="A45" s="76" t="s">
        <v>66</v>
      </c>
      <c r="B45" s="76"/>
      <c r="C45" s="72"/>
      <c r="D45" s="49"/>
      <c r="E45" s="80"/>
      <c r="F45" s="48"/>
      <c r="G45" s="126"/>
      <c r="H45" s="126"/>
      <c r="I45" s="48"/>
      <c r="J45" s="48"/>
      <c r="K45" s="48"/>
      <c r="L45" s="3"/>
    </row>
    <row r="46" spans="1:12" ht="34.5" customHeight="1" thickBot="1">
      <c r="A46" s="118" t="s">
        <v>67</v>
      </c>
      <c r="B46" s="99" t="s">
        <v>32</v>
      </c>
      <c r="C46" s="93"/>
      <c r="D46" s="50"/>
      <c r="E46" s="94"/>
      <c r="F46" s="41">
        <f>F47</f>
        <v>170000</v>
      </c>
      <c r="G46" s="43"/>
      <c r="H46" s="43">
        <f>H47</f>
        <v>170000</v>
      </c>
      <c r="I46" s="41"/>
      <c r="J46" s="41"/>
      <c r="K46" s="41"/>
      <c r="L46" s="3"/>
    </row>
    <row r="47" spans="1:12" ht="30" customHeight="1" thickBot="1" thickTop="1">
      <c r="A47" s="119" t="s">
        <v>68</v>
      </c>
      <c r="B47" s="15" t="s">
        <v>75</v>
      </c>
      <c r="C47" s="88"/>
      <c r="D47" s="89"/>
      <c r="E47" s="90"/>
      <c r="F47" s="91">
        <v>170000</v>
      </c>
      <c r="G47" s="102"/>
      <c r="H47" s="102">
        <v>170000</v>
      </c>
      <c r="I47" s="91"/>
      <c r="J47" s="91"/>
      <c r="K47" s="91"/>
      <c r="L47" s="3"/>
    </row>
    <row r="48" spans="1:12" ht="31.5" customHeight="1" thickBot="1" thickTop="1">
      <c r="A48" s="109" t="s">
        <v>69</v>
      </c>
      <c r="B48" s="78"/>
      <c r="C48" s="74"/>
      <c r="D48" s="51"/>
      <c r="E48" s="82"/>
      <c r="F48" s="45">
        <f>SUM(F47)</f>
        <v>170000</v>
      </c>
      <c r="G48" s="47"/>
      <c r="H48" s="47">
        <f>SUM(H47)</f>
        <v>170000</v>
      </c>
      <c r="I48" s="45"/>
      <c r="J48" s="45"/>
      <c r="K48" s="45"/>
      <c r="L48" s="3"/>
    </row>
    <row r="49" spans="1:12" ht="31.5" customHeight="1" thickBot="1" thickTop="1">
      <c r="A49" s="113" t="s">
        <v>70</v>
      </c>
      <c r="B49" s="79"/>
      <c r="C49" s="75"/>
      <c r="D49" s="53"/>
      <c r="E49" s="83"/>
      <c r="F49" s="30">
        <f>F48+F44+F37+F28</f>
        <v>5777878</v>
      </c>
      <c r="G49" s="32">
        <f>G46+G42+G39+G37+G28</f>
        <v>201289</v>
      </c>
      <c r="H49" s="32">
        <f>H48+H44+H37+H28</f>
        <v>5979168</v>
      </c>
      <c r="I49" s="30">
        <f>I48+I44+I37+I28</f>
        <v>3264686</v>
      </c>
      <c r="J49" s="30">
        <f>J48+J44+J37+J28</f>
        <v>2037226</v>
      </c>
      <c r="K49" s="30">
        <f>K48+K44+K37+K28</f>
        <v>1227460</v>
      </c>
      <c r="L49" s="3"/>
    </row>
    <row r="50" spans="1:12" ht="31.5" customHeight="1" thickTop="1">
      <c r="A50" s="76" t="s">
        <v>71</v>
      </c>
      <c r="B50" s="76"/>
      <c r="C50" s="72"/>
      <c r="D50" s="49"/>
      <c r="E50" s="80"/>
      <c r="F50" s="48"/>
      <c r="G50" s="126"/>
      <c r="H50" s="126"/>
      <c r="I50" s="48"/>
      <c r="J50" s="48"/>
      <c r="K50" s="48"/>
      <c r="L50" s="3"/>
    </row>
    <row r="51" spans="1:12" ht="31.5" customHeight="1" thickBot="1">
      <c r="A51" s="115" t="s">
        <v>81</v>
      </c>
      <c r="B51" s="99" t="s">
        <v>82</v>
      </c>
      <c r="C51" s="106"/>
      <c r="D51" s="106"/>
      <c r="E51" s="106"/>
      <c r="F51" s="41"/>
      <c r="G51" s="43"/>
      <c r="H51" s="43"/>
      <c r="I51" s="41">
        <v>-32000</v>
      </c>
      <c r="J51" s="41" t="s">
        <v>5</v>
      </c>
      <c r="K51" s="41">
        <v>-32000</v>
      </c>
      <c r="L51" s="3"/>
    </row>
    <row r="52" spans="1:11" ht="31.5" customHeight="1" thickBot="1" thickTop="1">
      <c r="A52" s="109" t="s">
        <v>83</v>
      </c>
      <c r="B52" s="44" t="s">
        <v>25</v>
      </c>
      <c r="C52" s="46"/>
      <c r="D52" s="46"/>
      <c r="E52" s="47"/>
      <c r="F52" s="45">
        <f>F53</f>
        <v>-39500</v>
      </c>
      <c r="G52" s="47"/>
      <c r="H52" s="47">
        <f>H53</f>
        <v>-39500</v>
      </c>
      <c r="I52" s="47">
        <f>I53</f>
        <v>-27650</v>
      </c>
      <c r="J52" s="45" t="s">
        <v>5</v>
      </c>
      <c r="K52" s="45">
        <f>K53</f>
        <v>-27650</v>
      </c>
    </row>
    <row r="53" spans="1:11" ht="30" customHeight="1" thickBot="1" thickTop="1">
      <c r="A53" s="120" t="s">
        <v>84</v>
      </c>
      <c r="B53" s="101" t="s">
        <v>76</v>
      </c>
      <c r="C53" s="31"/>
      <c r="D53" s="31"/>
      <c r="E53" s="32"/>
      <c r="F53" s="100">
        <v>-39500</v>
      </c>
      <c r="G53" s="127"/>
      <c r="H53" s="127">
        <v>-39500</v>
      </c>
      <c r="I53" s="100">
        <v>-27650</v>
      </c>
      <c r="J53" s="105" t="s">
        <v>5</v>
      </c>
      <c r="K53" s="100">
        <v>-27650</v>
      </c>
    </row>
    <row r="54" spans="1:11" ht="35.25" customHeight="1" thickBot="1" thickTop="1">
      <c r="A54" s="117" t="s">
        <v>85</v>
      </c>
      <c r="B54" s="95" t="s">
        <v>87</v>
      </c>
      <c r="C54" s="46"/>
      <c r="D54" s="46"/>
      <c r="E54" s="47"/>
      <c r="F54" s="45"/>
      <c r="G54" s="47"/>
      <c r="H54" s="47">
        <f>H55</f>
        <v>0</v>
      </c>
      <c r="I54" s="45">
        <f>I55</f>
        <v>7478</v>
      </c>
      <c r="J54" s="45">
        <f>J55</f>
        <v>7478</v>
      </c>
      <c r="K54" s="45" t="s">
        <v>5</v>
      </c>
    </row>
    <row r="55" spans="1:11" ht="33" customHeight="1" thickBot="1" thickTop="1">
      <c r="A55" s="121" t="s">
        <v>86</v>
      </c>
      <c r="B55" s="15" t="s">
        <v>88</v>
      </c>
      <c r="C55" s="46"/>
      <c r="D55" s="46"/>
      <c r="E55" s="47"/>
      <c r="F55" s="91"/>
      <c r="G55" s="102"/>
      <c r="H55" s="102"/>
      <c r="I55" s="91">
        <v>7478</v>
      </c>
      <c r="J55" s="91">
        <v>7478</v>
      </c>
      <c r="K55" s="91" t="s">
        <v>5</v>
      </c>
    </row>
    <row r="56" spans="1:11" ht="31.5" customHeight="1" thickBot="1" thickTop="1">
      <c r="A56" s="109" t="s">
        <v>90</v>
      </c>
      <c r="B56" s="95" t="s">
        <v>35</v>
      </c>
      <c r="C56" s="46"/>
      <c r="D56" s="46"/>
      <c r="E56" s="47"/>
      <c r="F56" s="45">
        <f>F58+F57</f>
        <v>106185</v>
      </c>
      <c r="G56" s="47"/>
      <c r="H56" s="47">
        <f>H58+H57</f>
        <v>106185</v>
      </c>
      <c r="I56" s="45">
        <f>I58+I57</f>
        <v>2075</v>
      </c>
      <c r="J56" s="45" t="s">
        <v>21</v>
      </c>
      <c r="K56" s="45">
        <f>K58+K57</f>
        <v>2075</v>
      </c>
    </row>
    <row r="57" spans="1:11" ht="30" customHeight="1" thickBot="1" thickTop="1">
      <c r="A57" s="119" t="s">
        <v>91</v>
      </c>
      <c r="B57" s="15" t="s">
        <v>89</v>
      </c>
      <c r="C57" s="92"/>
      <c r="D57" s="92"/>
      <c r="E57" s="102"/>
      <c r="F57" s="91"/>
      <c r="G57" s="102"/>
      <c r="H57" s="102"/>
      <c r="I57" s="91">
        <v>2075</v>
      </c>
      <c r="J57" s="91" t="s">
        <v>21</v>
      </c>
      <c r="K57" s="91">
        <v>2075</v>
      </c>
    </row>
    <row r="58" spans="1:11" ht="33" customHeight="1" thickBot="1" thickTop="1">
      <c r="A58" s="121" t="s">
        <v>92</v>
      </c>
      <c r="B58" s="15" t="s">
        <v>77</v>
      </c>
      <c r="C58" s="92"/>
      <c r="D58" s="92"/>
      <c r="E58" s="102"/>
      <c r="F58" s="91">
        <v>106185</v>
      </c>
      <c r="G58" s="102"/>
      <c r="H58" s="102">
        <v>106185</v>
      </c>
      <c r="I58" s="91"/>
      <c r="J58" s="91"/>
      <c r="K58" s="91"/>
    </row>
    <row r="59" spans="1:11" ht="31.5" customHeight="1" thickBot="1" thickTop="1">
      <c r="A59" s="117" t="s">
        <v>93</v>
      </c>
      <c r="B59" s="95"/>
      <c r="C59" s="96"/>
      <c r="D59" s="97"/>
      <c r="E59" s="98"/>
      <c r="F59" s="45">
        <f>F60+F61+F62+F63</f>
        <v>255961</v>
      </c>
      <c r="G59" s="47"/>
      <c r="H59" s="47">
        <f>H60+H61+H62+H63</f>
        <v>255961</v>
      </c>
      <c r="I59" s="45">
        <f>I60+I61+I62+I63</f>
        <v>-356059</v>
      </c>
      <c r="J59" s="45">
        <f>J60+J61+J62+J63</f>
        <v>-336060</v>
      </c>
      <c r="K59" s="45">
        <f>K61+K62+K63</f>
        <v>-19999</v>
      </c>
    </row>
    <row r="60" spans="1:11" ht="30" customHeight="1" thickTop="1">
      <c r="A60" s="122" t="s">
        <v>96</v>
      </c>
      <c r="B60" s="62" t="s">
        <v>26</v>
      </c>
      <c r="C60" s="103"/>
      <c r="D60" s="52"/>
      <c r="E60" s="104"/>
      <c r="F60" s="55">
        <v>255961</v>
      </c>
      <c r="G60" s="57"/>
      <c r="H60" s="57">
        <v>255961</v>
      </c>
      <c r="I60" s="55">
        <v>255961</v>
      </c>
      <c r="J60" s="55">
        <v>255961</v>
      </c>
      <c r="K60" s="55" t="s">
        <v>21</v>
      </c>
    </row>
    <row r="61" spans="1:11" ht="30" customHeight="1">
      <c r="A61" s="114" t="s">
        <v>94</v>
      </c>
      <c r="B61" s="58" t="s">
        <v>98</v>
      </c>
      <c r="C61" s="73"/>
      <c r="D61" s="68"/>
      <c r="E61" s="81"/>
      <c r="F61" s="59"/>
      <c r="G61" s="61"/>
      <c r="H61" s="61"/>
      <c r="I61" s="59">
        <f>J61+K61</f>
        <v>-603957</v>
      </c>
      <c r="J61" s="59">
        <v>-592019</v>
      </c>
      <c r="K61" s="59">
        <v>-11938</v>
      </c>
    </row>
    <row r="62" spans="1:11" ht="33" customHeight="1">
      <c r="A62" s="114" t="s">
        <v>95</v>
      </c>
      <c r="B62" s="58" t="s">
        <v>99</v>
      </c>
      <c r="C62" s="73"/>
      <c r="D62" s="68"/>
      <c r="E62" s="81"/>
      <c r="F62" s="59"/>
      <c r="G62" s="61"/>
      <c r="H62" s="61"/>
      <c r="I62" s="59">
        <f>J62+K62</f>
        <v>-2</v>
      </c>
      <c r="J62" s="59">
        <v>-2</v>
      </c>
      <c r="K62" s="59"/>
    </row>
    <row r="63" spans="1:11" ht="30" customHeight="1" thickBot="1">
      <c r="A63" s="139" t="s">
        <v>105</v>
      </c>
      <c r="B63" s="64" t="s">
        <v>100</v>
      </c>
      <c r="C63" s="140"/>
      <c r="D63" s="141"/>
      <c r="E63" s="142"/>
      <c r="F63" s="65"/>
      <c r="G63" s="67"/>
      <c r="H63" s="67"/>
      <c r="I63" s="65">
        <f>J63+K63</f>
        <v>-8061</v>
      </c>
      <c r="J63" s="65"/>
      <c r="K63" s="65">
        <v>-8061</v>
      </c>
    </row>
    <row r="64" spans="1:11" ht="27" customHeight="1" thickBot="1">
      <c r="A64" s="143" t="s">
        <v>73</v>
      </c>
      <c r="B64" s="143"/>
      <c r="C64" s="144"/>
      <c r="D64" s="144"/>
      <c r="E64" s="145"/>
      <c r="F64" s="146">
        <f>F49+F52+F56+F59</f>
        <v>6100524</v>
      </c>
      <c r="G64" s="145">
        <f>G59+G56+G54+G52+G51+G49</f>
        <v>201289</v>
      </c>
      <c r="H64" s="145">
        <f>H49+H52+H56+H59+H54</f>
        <v>6301814</v>
      </c>
      <c r="I64" s="146">
        <f>I49+I52+I56+I59+I51+I54</f>
        <v>2858530</v>
      </c>
      <c r="J64" s="146">
        <f>J49+J59+J54</f>
        <v>1708644</v>
      </c>
      <c r="K64" s="146">
        <f>K49+K52+K56+K59+K51</f>
        <v>1149886</v>
      </c>
    </row>
  </sheetData>
  <sheetProtection/>
  <mergeCells count="6">
    <mergeCell ref="I5:K5"/>
    <mergeCell ref="A6:K6"/>
    <mergeCell ref="A7:J7"/>
    <mergeCell ref="A8:A9"/>
    <mergeCell ref="B8:B9"/>
    <mergeCell ref="C8:K8"/>
  </mergeCells>
  <printOptions horizontalCentered="1"/>
  <pageMargins left="0.015416666666666667" right="0.15748031496062992" top="0" bottom="0" header="0.15748031496062992" footer="0.2755905511811024"/>
  <pageSetup horizontalDpi="600" verticalDpi="600" orientation="portrait" paperSize="9" scale="69" r:id="rId1"/>
  <rowBreaks count="1" manualBreakCount="1">
    <brk id="40" max="10" man="1"/>
  </rowBreaks>
  <ignoredErrors>
    <ignoredError sqref="J28 F37:G37 H64 G17 G27 G39 G49 J17 J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2012-07-10T10:54:46Z</cp:lastPrinted>
  <dcterms:created xsi:type="dcterms:W3CDTF">2006-02-20T08:11:51Z</dcterms:created>
  <dcterms:modified xsi:type="dcterms:W3CDTF">2012-08-23T07:56:53Z</dcterms:modified>
  <cp:category/>
  <cp:version/>
  <cp:contentType/>
  <cp:contentStatus/>
</cp:coreProperties>
</file>